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<sst xmlns="http://schemas.openxmlformats.org/spreadsheetml/2006/main" count="27194" uniqueCount="797">
  <si>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</si>
  <si>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</si>
  <si>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</si>
  <si>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</si>
  <si>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</si>
  <si>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</si>
  <si>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</si>
  <si>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</si>
  <si>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</si>
  <si>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</si>
  <si>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</si>
  <si>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</si>
  <si>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</si>
  <si>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</si>
  <si>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</si>
  <si>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</si>
  <si>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</si>
  <si>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</si>
  <si>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</si>
  <si>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</si>
  <si>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</si>
  <si>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</si>
  <si>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</si>
  <si>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</si>
  <si>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</si>
  <si>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</si>
  <si>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</si>
  <si>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</si>
  <si>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</si>
  <si>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</si>
  <si>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</si>
  <si>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</si>
  <si>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</si>
  <si>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</si>
  <si>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</si>
  <si>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</si>
  <si>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</si>
  <si>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</si>
  <si>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</si>
  <si>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</si>
  <si>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</si>
  <si>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</si>
  <si>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</si>
  <si>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</si>
  <si>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</si>
  <si>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</si>
  <si>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</si>
  <si>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</si>
  <si>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</si>
  <si>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</si>
  <si>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</si>
  <si>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</si>
  <si>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</si>
  <si>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</si>
  <si>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</si>
  <si>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</si>
  <si>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</si>
  <si>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</si>
  <si>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</si>
  <si>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</si>
  <si>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</si>
  <si>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</si>
  <si>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</si>
  <si>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</si>
  <si>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</si>
  <si>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</si>
  <si>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</si>
  <si>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</si>
  <si>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</si>
  <si>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</si>
  <si>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</si>
  <si>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</si>
  <si>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</si>
  <si>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</si>
  <si>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</si>
  <si>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</si>
  <si>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</si>
  <si>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</si>
  <si>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</si>
  <si>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</si>
  <si>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</si>
  <si>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</si>
  <si>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</si>
  <si>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</si>
  <si>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</si>
  <si>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</si>
  <si>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</si>
  <si>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</si>
  <si>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</si>
  <si>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</si>
  <si>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</si>
  <si>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</si>
  <si>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</si>
  <si>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</si>
  <si>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</si>
  <si>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</si>
  <si>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</si>
  <si>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</si>
  <si>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</si>
  <si>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</si>
  <si>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</si>
  <si>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</si>
  <si>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</si>
  <si>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</si>
  <si>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</si>
  <si>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</si>
  <si>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</si>
  <si>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</si>
  <si>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</si>
  <si>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</si>
  <si>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</si>
  <si>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</si>
  <si>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</si>
  <si>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</si>
  <si>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</si>
  <si>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</si>
  <si>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</si>
  <si>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</si>
  <si>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</si>
  <si>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</si>
  <si>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</si>
  <si>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</si>
  <si>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</si>
  <si>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</si>
  <si>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</si>
  <si>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</si>
  <si>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</si>
  <si>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</si>
  <si>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</si>
  <si>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</si>
  <si>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</si>
  <si>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</si>
  <si>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</si>
  <si>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</si>
  <si>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</si>
  <si>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</si>
  <si>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</si>
  <si>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</si>
  <si>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</si>
  <si>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</si>
  <si>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</si>
  <si>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</si>
  <si>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</si>
  <si>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</si>
  <si>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</si>
  <si>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</si>
  <si>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</si>
  <si>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</si>
  <si>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</si>
  <si>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</si>
  <si>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</si>
  <si>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</si>
  <si>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</si>
  <si>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</si>
  <si>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</si>
  <si>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</si>
  <si>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</si>
  <si>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</si>
  <si>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</si>
  <si>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</si>
  <si>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</si>
  <si>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</si>
  <si>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</si>
  <si>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</si>
  <si>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</si>
  <si>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</si>
  <si>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</si>
  <si>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</si>
  <si>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</si>
  <si>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</si>
  <si>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</si>
  <si>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</si>
  <si>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</si>
  <si>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</si>
  <si>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</si>
  <si>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</si>
  <si>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</si>
  <si>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</si>
  <si>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</si>
  <si>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</si>
  <si>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</si>
  <si>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</si>
  <si>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</si>
  <si>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</si>
  <si>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</si>
  <si>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</si>
  <si>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</si>
  <si>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</si>
  <si>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</si>
  <si>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</si>
  <si>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</si>
  <si>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</si>
  <si>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</si>
  <si>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</si>
  <si>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</si>
  <si>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</si>
  <si>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</si>
  <si>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</si>
  <si>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</si>
  <si>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</si>
  <si>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</si>
  <si>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</si>
  <si>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</si>
  <si>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</si>
  <si>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</si>
  <si>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</si>
  <si>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</si>
  <si>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</si>
  <si>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</si>
  <si>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</si>
  <si>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</si>
  <si>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</si>
  <si>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</si>
  <si>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</si>
  <si>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</si>
  <si>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</si>
  <si>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</si>
  <si>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</si>
  <si>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</si>
  <si>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</si>
  <si>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</si>
  <si>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</si>
  <si>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</si>
  <si>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</si>
  <si>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</si>
  <si>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</si>
  <si>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</si>
  <si>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</si>
  <si>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</si>
  <si>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</si>
  <si>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</si>
  <si>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</si>
  <si>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</si>
  <si>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</si>
  <si>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</si>
  <si>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</si>
  <si>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</si>
  <si>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</si>
  <si>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</si>
  <si>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</si>
  <si>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</si>
  <si>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</si>
  <si>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</si>
  <si>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</si>
  <si>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</si>
  <si>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</si>
  <si>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</si>
  <si>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</si>
  <si>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</si>
  <si>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</si>
  <si>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</si>
  <si>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</si>
  <si>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</si>
  <si>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</si>
  <si>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</si>
  <si>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</si>
  <si>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</si>
  <si>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</si>
  <si>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</si>
  <si>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</si>
  <si>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</si>
  <si>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</si>
  <si>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</si>
  <si>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</si>
  <si>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</si>
  <si>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</si>
  <si>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</si>
  <si>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</si>
  <si>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</si>
  <si>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</si>
  <si>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</si>
  <si>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</si>
  <si>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</si>
  <si>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</si>
  <si>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</si>
  <si>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</si>
  <si>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</si>
  <si>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</si>
  <si>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</si>
  <si>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</si>
  <si>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</si>
  <si>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</si>
  <si>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</si>
  <si>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</si>
  <si>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</si>
  <si>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</si>
  <si>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</si>
  <si>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</si>
  <si>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</si>
  <si>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</si>
  <si>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</si>
  <si>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</si>
  <si>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</si>
  <si>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</si>
  <si>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</si>
  <si>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</si>
  <si>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</si>
  <si>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</si>
  <si>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</si>
  <si>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</si>
  <si>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</si>
  <si>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</si>
  <si>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</si>
  <si>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</si>
  <si>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</si>
  <si>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</si>
  <si>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</si>
  <si>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</si>
  <si>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</si>
  <si>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</si>
  <si>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</si>
  <si>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</si>
  <si>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</si>
  <si>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</si>
  <si>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</si>
  <si>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</si>
  <si>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</si>
  <si>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</si>
  <si>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</si>
  <si>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</si>
  <si>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</si>
  <si>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</si>
  <si>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</si>
  <si>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</si>
  <si>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</si>
  <si>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</si>
  <si>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</si>
  <si>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</si>
  <si>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</si>
  <si>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</si>
  <si>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</si>
  <si>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</si>
  <si>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</si>
  <si>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</si>
  <si>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</si>
  <si>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</si>
  <si>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</si>
  <si>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</si>
  <si>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</si>
  <si>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</si>
  <si>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</si>
  <si>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</si>
  <si>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</si>
  <si>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</si>
  <si>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</si>
  <si>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</si>
  <si>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</si>
  <si>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</si>
  <si>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</si>
  <si>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</si>
  <si>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</si>
  <si>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</si>
  <si>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</si>
  <si>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</si>
  <si>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</si>
  <si>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</si>
  <si>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</si>
  <si>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</si>
  <si>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</si>
  <si>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</si>
  <si>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</si>
  <si>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</si>
  <si>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</si>
  <si>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</si>
  <si>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</si>
  <si>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</si>
  <si>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</si>
  <si>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</si>
  <si>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</si>
  <si>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</si>
  <si>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</si>
  <si>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</si>
  <si>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</si>
  <si>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</si>
  <si>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</si>
  <si>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</si>
  <si>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</si>
  <si>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</si>
  <si>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</si>
  <si>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</si>
  <si>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</si>
  <si>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</si>
  <si>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</si>
  <si>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</si>
  <si>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</si>
  <si>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</si>
  <si>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</si>
  <si>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</si>
  <si>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</si>
  <si>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</si>
  <si>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</si>
  <si>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</si>
  <si>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</si>
  <si>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</si>
  <si>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</si>
  <si>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</si>
  <si>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</si>
  <si>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</si>
  <si>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</si>
  <si>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</si>
  <si>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</si>
  <si>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</si>
  <si>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</si>
  <si>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</si>
  <si>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</si>
  <si>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</si>
  <si>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</si>
  <si>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</si>
  <si>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</si>
  <si>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</si>
  <si>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</si>
  <si>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</si>
  <si>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</si>
  <si>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</si>
  <si>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</si>
  <si>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</si>
  <si>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</si>
  <si>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</si>
  <si>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</si>
  <si>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</si>
  <si>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</si>
  <si>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</si>
  <si>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</si>
  <si>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</si>
  <si>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</si>
  <si>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</si>
  <si>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</si>
  <si>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</si>
  <si>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</si>
  <si>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</si>
  <si>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</si>
  <si>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</si>
  <si>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</si>
  <si>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</si>
  <si>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</si>
  <si>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</si>
  <si>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</si>
  <si>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</si>
  <si>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</si>
  <si>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</si>
  <si>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</si>
  <si>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</si>
  <si>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</si>
  <si>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</si>
  <si>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</si>
  <si>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</si>
  <si>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</si>
  <si>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</si>
  <si>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</si>
  <si>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</si>
  <si>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</si>
  <si>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</si>
  <si>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</si>
  <si>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</si>
  <si>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</si>
  <si>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</si>
  <si>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</si>
  <si>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</si>
  <si>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</si>
  <si>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</si>
  <si>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</si>
  <si>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</si>
  <si>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</si>
  <si>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</si>
  <si>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</si>
  <si>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</si>
  <si>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</si>
  <si>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</si>
  <si>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</si>
  <si>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</si>
  <si>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</si>
  <si>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</si>
  <si>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</si>
  <si>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</si>
  <si>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</si>
  <si>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</si>
  <si>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</si>
  <si>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</si>
  <si>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</si>
  <si>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</si>
  <si>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</si>
  <si>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</si>
  <si>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</si>
  <si>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</si>
  <si>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</si>
  <si>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</si>
  <si>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</si>
  <si>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</si>
  <si>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</si>
  <si>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</si>
  <si>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</si>
  <si>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</si>
  <si>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</si>
  <si>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</si>
  <si>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</si>
  <si>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</si>
  <si>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</si>
  <si>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</si>
  <si>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</si>
  <si>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</si>
  <si>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</si>
  <si>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</si>
  <si>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</si>
  <si>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</si>
  <si>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</si>
  <si>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</si>
  <si>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</si>
  <si>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</si>
  <si>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</si>
  <si>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</si>
  <si>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</si>
  <si>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</si>
  <si>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</si>
  <si>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</si>
  <si>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</si>
  <si>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</si>
  <si>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</si>
  <si>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</si>
  <si>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</si>
  <si>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</si>
  <si>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</si>
  <si>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</si>
  <si>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</si>
  <si>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</si>
  <si>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</si>
  <si>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</si>
  <si>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</si>
  <si>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</si>
  <si>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</si>
  <si>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</si>
  <si>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</si>
  <si>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</si>
  <si>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</si>
  <si>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</si>
  <si>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</si>
  <si>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</si>
  <si>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</si>
  <si>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</si>
  <si>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</si>
  <si>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</si>
  <si>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</si>
  <si>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</si>
  <si>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</si>
  <si>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</si>
  <si>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</si>
  <si>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</si>
  <si>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</si>
  <si>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</si>
  <si>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</si>
  <si>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</si>
  <si>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</si>
  <si>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</si>
  <si>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</si>
  <si>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</si>
  <si>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</si>
  <si>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</si>
  <si>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</si>
  <si>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</si>
  <si>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</si>
  <si>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</si>
  <si>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</si>
  <si>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</si>
  <si>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</si>
  <si>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</si>
  <si>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</si>
  <si>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</si>
  <si>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</si>
  <si>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</si>
  <si>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</si>
  <si>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</si>
  <si>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</si>
  <si>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</si>
  <si>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</si>
  <si>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</si>
  <si>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</si>
  <si>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</si>
  <si>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</si>
  <si>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</si>
  <si>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</si>
  <si>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</si>
  <si>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</si>
  <si>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</si>
  <si>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</si>
  <si>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</si>
  <si>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</si>
  <si>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</si>
  <si>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</si>
  <si>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</si>
  <si>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</si>
  <si>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</si>
  <si>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</si>
  <si>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</si>
  <si>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</si>
  <si>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</si>
  <si>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</si>
  <si>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</si>
  <si>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</si>
  <si>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</si>
  <si>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</si>
  <si>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</si>
  <si>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</si>
  <si>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</si>
  <si>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</si>
  <si>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</si>
  <si>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</si>
  <si>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</si>
  <si>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</si>
  <si>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</si>
  <si>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</si>
  <si>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</si>
  <si>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</si>
  <si>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</si>
  <si>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</si>
  <si>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</si>
  <si>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</si>
  <si>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</si>
  <si>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</si>
  <si>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</si>
  <si>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</si>
  <si>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</si>
  <si>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</si>
  <si>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</si>
  <si>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</si>
  <si>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</si>
  <si>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</si>
  <si>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</si>
  <si>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</si>
  <si>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</si>
  <si>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</si>
  <si>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</si>
  <si>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</si>
  <si>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</si>
  <si>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</si>
  <si>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</si>
  <si>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</si>
  <si>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</si>
  <si>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</si>
  <si>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</si>
  <si>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</si>
  <si>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</si>
  <si>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</si>
  <si>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</si>
  <si>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</si>
  <si>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</si>
  <si>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</si>
  <si>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</si>
  <si>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</si>
  <si>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</si>
  <si>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</si>
  <si>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</si>
  <si>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</si>
  <si>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</si>
  <si>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</si>
  <si>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</si>
  <si>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</si>
  <si>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</si>
  <si>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</si>
  <si>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</si>
  <si>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</si>
  <si>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</si>
  <si>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</si>
  <si>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</si>
  <si>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</si>
  <si>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</si>
  <si>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</si>
  <si>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</si>
  <si>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</si>
  <si>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</si>
  <si>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</si>
  <si>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</si>
  <si>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</si>
  <si>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</si>
  <si>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</si>
  <si>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</si>
  <si>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</si>
  <si>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</si>
  <si>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</si>
  <si>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</si>
  <si>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</si>
  <si>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</si>
  <si>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</si>
  <si>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</si>
  <si>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</si>
  <si>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</si>
  <si>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</si>
  <si>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</si>
  <si>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</si>
  <si>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</si>
  <si>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</si>
  <si>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</si>
  <si>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</si>
  <si>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</si>
  <si>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</si>
  <si>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</si>
  <si>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</si>
  <si>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</si>
  <si>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</si>
  <si>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</si>
  <si>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</si>
  <si>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</si>
  <si>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</si>
  <si>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</si>
  <si>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</si>
  <si>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</si>
  <si>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</si>
  <si>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</si>
  <si>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</si>
  <si>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</si>
  <si>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</si>
  <si>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</si>
  <si>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</si>
  <si>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</si>
  <si>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</si>
  <si>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</si>
  <si>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</si>
  <si>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</si>
  <si>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</si>
  <si>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</si>
  <si>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</si>
  <si>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</si>
  <si>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</si>
  <si>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</si>
  <si>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</si>
  <si>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</si>
  <si>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</si>
  <si>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</si>
  <si>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</si>
  <si>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</si>
  <si>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</si>
  <si>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</si>
  <si>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</si>
  <si>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</si>
  <si>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</si>
  <si>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</si>
  <si>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</si>
  <si>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</si>
  <si>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</si>
  <si>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</si>
  <si>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</si>
  <si>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</si>
  <si>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</si>
  <si>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</si>
  <si>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</si>
  <si>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</si>
  <si>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>февраль, июль</t>
  </si>
  <si>
    <t>март, декабрь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</si>
  <si>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</si>
  <si>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</si>
  <si>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</si>
  <si>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</si>
  <si>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</si>
  <si>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</si>
  <si>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</si>
  <si>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</si>
  <si>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8 | 127</t>
  </si>
  <si>
    <t>апрель, май</t>
  </si>
  <si>
    <t>июл, июн, сен</t>
  </si>
  <si>
    <t>июнь, сентябрь</t>
  </si>
  <si>
    <t>№ 13А по ул. Кировская за 2016 год</t>
  </si>
  <si>
    <t>май, октябрь</t>
  </si>
  <si>
    <t>июнь, август</t>
  </si>
  <si>
    <t xml:space="preserve"> январь</t>
  </si>
  <si>
    <t>март, май</t>
  </si>
  <si>
    <t>апрель, сентябрь</t>
  </si>
  <si>
    <t>фев, июл, авг</t>
  </si>
  <si>
    <t>апр, май, сен</t>
  </si>
  <si>
    <t>мар, апр, июл, окт</t>
  </si>
  <si>
    <t>апр, май, окт</t>
  </si>
  <si>
    <t>96 | 1</t>
  </si>
  <si>
    <t>68 | 1</t>
  </si>
  <si>
    <t>40 | 24</t>
  </si>
  <si>
    <t>11,52 | 18</t>
  </si>
  <si>
    <t>9 | 3</t>
  </si>
  <si>
    <t>1096 | 1</t>
  </si>
  <si>
    <t>10 | 1</t>
  </si>
  <si>
    <t>461,88 | 249</t>
  </si>
  <si>
    <t>307,92 | 136</t>
  </si>
  <si>
    <t>461,88 | 24</t>
  </si>
  <si>
    <t>307,92 | 24</t>
  </si>
  <si>
    <t>152,32 | 1</t>
  </si>
  <si>
    <t>769,8 | 2</t>
  </si>
  <si>
    <t>1853 | 28</t>
  </si>
  <si>
    <t>926,5 | 22</t>
  </si>
  <si>
    <t>0,33354 | 6</t>
  </si>
  <si>
    <t>18,53 | 40</t>
  </si>
  <si>
    <t>18,53 | 10</t>
  </si>
  <si>
    <t>18,53 | 12</t>
  </si>
  <si>
    <t>1853 | 32</t>
  </si>
  <si>
    <t>926,5 | 8</t>
  </si>
  <si>
    <t>43,2 | 1</t>
  </si>
  <si>
    <t>248 | 2</t>
  </si>
  <si>
    <t>8 | 122</t>
  </si>
  <si>
    <t>284 | 24</t>
  </si>
  <si>
    <t>1853 | 74</t>
  </si>
  <si>
    <t>284 | 27</t>
  </si>
  <si>
    <t>5468 | 77</t>
  </si>
  <si>
    <t>5468 |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</si>
</sst>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758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740059.51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1961601.5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1814240.78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1814240.78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1814240.78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887420.23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1901226.8132089418</v>
      </c>
      <c r="G28" s="18">
        <f>и_ср_начисл-и_ср_стоимость_факт</f>
        <v>60374.686791058164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2122504.5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2548905.81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1197.8917881908499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2182203.81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2078945.6400000001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979192.76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2834774.98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2834774.98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10592.632857369867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112344.1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96332.2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80151.38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112344.1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112344.1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6548.9919099794297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1204259.79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1035893.0700000001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692675.13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1274284.1299999999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1274284.1299999999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16560.098337336709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1170016.31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1031251.79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796886.54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1170016.31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1170016.31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758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75720.862826736018</v>
      </c>
      <c r="F6" s="40"/>
      <c r="I6" s="27">
        <f>E6/1.18</f>
        <v>64170.222734522053</v>
      </c>
      <c r="J6" s="29">
        <f>[1]сумма!$Q$6</f>
        <v>12959.079134999998</v>
      </c>
      <c r="K6" s="29">
        <f>J6-I6</f>
        <v>-51211.143599522053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658.50889999140554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0.57999999999999996</v>
      </c>
      <c r="E8" s="48">
        <v>658.50889999140554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5337.1708119561981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43.108800000000002</v>
      </c>
      <c r="E25" s="48">
        <v>5337.1708119561981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>
        <v>1089.1708202862467</v>
      </c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>
        <v>6</v>
      </c>
      <c r="E37" s="35">
        <v>1089.1708202862467</v>
      </c>
      <c r="F37" s="33" t="s">
        <v>738</v>
      </c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10464.529786423767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4.4569999999999999</v>
      </c>
      <c r="E43" s="48">
        <v>4099.1530356191524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24.22</v>
      </c>
      <c r="E44" s="48">
        <v>2056.8224712421984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44</v>
      </c>
      <c r="E45" s="48">
        <v>1707.7817855678909</v>
      </c>
      <c r="F45" s="49" t="s">
        <v>745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4</v>
      </c>
      <c r="E54" s="48">
        <v>172.7550085718197</v>
      </c>
      <c r="F54" s="49" t="s">
        <v>759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>
        <v>1</v>
      </c>
      <c r="E71" s="48">
        <v>981.6511116060135</v>
      </c>
      <c r="F71" s="49" t="s">
        <v>739</v>
      </c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>
        <v>1</v>
      </c>
      <c r="E72" s="48">
        <v>1446.366373816692</v>
      </c>
      <c r="F72" s="49" t="s">
        <v>730</v>
      </c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44784.529216028954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>
        <v>4</v>
      </c>
      <c r="E90" s="35">
        <v>22928.991430241207</v>
      </c>
      <c r="F90" s="33" t="s">
        <v>732</v>
      </c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96</v>
      </c>
      <c r="E91" s="35">
        <v>1005.5494155498562</v>
      </c>
      <c r="F91" s="33" t="s">
        <v>740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>
        <v>1</v>
      </c>
      <c r="E95" s="35">
        <v>673.96054361869415</v>
      </c>
      <c r="F95" s="33" t="s">
        <v>742</v>
      </c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>
        <v>8</v>
      </c>
      <c r="E96" s="35">
        <v>7482.5402979104592</v>
      </c>
      <c r="F96" s="33" t="s">
        <v>760</v>
      </c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>
        <v>12</v>
      </c>
      <c r="E98" s="35">
        <v>12693.487528708734</v>
      </c>
      <c r="F98" s="33" t="s">
        <v>761</v>
      </c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5337.3621242580502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43.108800000000002</v>
      </c>
      <c r="E101" s="35">
        <v>5337.3621242580502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1631.9298058490913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1.5395999999999999</v>
      </c>
      <c r="E106" s="56">
        <v>1631.9298058490913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4019.5912215613853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1.5395999999999999</v>
      </c>
      <c r="E120" s="56">
        <v>1656.5493076935941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>
        <v>1</v>
      </c>
      <c r="E127" s="48">
        <v>305.38226183030696</v>
      </c>
      <c r="F127" s="49" t="s">
        <v>734</v>
      </c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3</v>
      </c>
      <c r="E138" s="48">
        <v>513.20720673526262</v>
      </c>
      <c r="F138" s="49" t="s">
        <v>762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>
        <v>4</v>
      </c>
      <c r="E146" s="48">
        <v>104.37281767880775</v>
      </c>
      <c r="F146" s="49" t="s">
        <v>737</v>
      </c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>
        <v>4</v>
      </c>
      <c r="E147" s="48">
        <v>385.62725028037005</v>
      </c>
      <c r="F147" s="49" t="s">
        <v>739</v>
      </c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8</v>
      </c>
      <c r="E148" s="48">
        <v>309.56721843330649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>
        <v>1</v>
      </c>
      <c r="E157" s="48">
        <v>450.75762550121374</v>
      </c>
      <c r="F157" s="49" t="s">
        <v>732</v>
      </c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>
        <v>0.30250000000000005</v>
      </c>
      <c r="E158" s="48">
        <v>294.12753340852373</v>
      </c>
      <c r="F158" s="49" t="s">
        <v>738</v>
      </c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2398.0701403809062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>
        <v>0.46666666666666662</v>
      </c>
      <c r="E176" s="48">
        <v>555.14641658891924</v>
      </c>
      <c r="F176" s="49" t="s">
        <v>743</v>
      </c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>
        <v>1</v>
      </c>
      <c r="E187" s="48">
        <v>1842.9237237919867</v>
      </c>
      <c r="F187" s="49" t="s">
        <v>739</v>
      </c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213488.07432104714</v>
      </c>
      <c r="F197" s="75"/>
      <c r="I197" s="27">
        <f>E197/1.18</f>
        <v>180922.09688224335</v>
      </c>
      <c r="J197" s="29">
        <f>[1]сумма!$Q$11</f>
        <v>31082.599499999997</v>
      </c>
      <c r="K197" s="29">
        <f>J197-I197</f>
        <v>-149839.49738224334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213488.07432104714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9.2375999999999987</v>
      </c>
      <c r="E199" s="35">
        <v>36416.153173188766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16.402799999999996</v>
      </c>
      <c r="E200" s="35">
        <v>25866.403685857098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31.3</v>
      </c>
      <c r="E202" s="35">
        <v>803.08121509674004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31.3</v>
      </c>
      <c r="E203" s="35">
        <v>17705.546997706198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>
        <v>1</v>
      </c>
      <c r="E207" s="35">
        <v>1592.8156971673427</v>
      </c>
      <c r="F207" s="49" t="s">
        <v>739</v>
      </c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31.3</v>
      </c>
      <c r="E210" s="35">
        <v>39830.862534896769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222.9</v>
      </c>
      <c r="E211" s="35">
        <v>74859.881949474191</v>
      </c>
      <c r="F211" s="49" t="s">
        <v>743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12</v>
      </c>
      <c r="E215" s="35">
        <v>2492.4764536144471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>
        <v>6</v>
      </c>
      <c r="E217" s="35">
        <v>4284.9384472256443</v>
      </c>
      <c r="F217" s="49" t="s">
        <v>763</v>
      </c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>
        <v>2</v>
      </c>
      <c r="E222" s="35">
        <v>8278.8523106558459</v>
      </c>
      <c r="F222" s="49" t="s">
        <v>735</v>
      </c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>
        <v>2</v>
      </c>
      <c r="E225" s="35">
        <v>843.85464942882084</v>
      </c>
      <c r="F225" s="49" t="s">
        <v>735</v>
      </c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3</v>
      </c>
      <c r="E228" s="35">
        <v>513.20720673526262</v>
      </c>
      <c r="F228" s="49" t="s">
        <v>762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3456.469215300961</v>
      </c>
      <c r="F232" s="33"/>
      <c r="I232" s="27">
        <f>E232/1.18</f>
        <v>2929.211199407594</v>
      </c>
      <c r="J232" s="29">
        <f>[1]сумма!$M$13</f>
        <v>4000.8600000000006</v>
      </c>
      <c r="K232" s="29">
        <f>J232-I232</f>
        <v>1071.6488005924066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219.43521022356282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8</v>
      </c>
      <c r="E240" s="35">
        <v>146.44956706725137</v>
      </c>
      <c r="F240" s="33" t="s">
        <v>740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>
        <v>1</v>
      </c>
      <c r="E257" s="35">
        <v>72.98564315631144</v>
      </c>
      <c r="F257" s="33" t="s">
        <v>739</v>
      </c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>
        <v>3237.0340050773975</v>
      </c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>
        <v>2.4000000000000004</v>
      </c>
      <c r="E259" s="48">
        <v>1946.1171100874967</v>
      </c>
      <c r="F259" s="33" t="s">
        <v>734</v>
      </c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>
        <v>2</v>
      </c>
      <c r="E262" s="35">
        <v>1290.916894989901</v>
      </c>
      <c r="F262" s="33" t="s">
        <v>734</v>
      </c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99131.850893116556</v>
      </c>
      <c r="F266" s="75"/>
      <c r="I266" s="27">
        <f>E266/1.18</f>
        <v>84010.043129759797</v>
      </c>
      <c r="J266" s="29">
        <f>[1]сумма!$Q$15</f>
        <v>14033.079052204816</v>
      </c>
      <c r="K266" s="29">
        <f>J266-I266</f>
        <v>-69976.964077554978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99131.850893116556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2.7338</v>
      </c>
      <c r="E268" s="35">
        <v>8412.7552045948669</v>
      </c>
      <c r="F268" s="33" t="s">
        <v>744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0.8</v>
      </c>
      <c r="E269" s="35">
        <v>2769.3651394877602</v>
      </c>
      <c r="F269" s="33" t="s">
        <v>744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>
        <v>2</v>
      </c>
      <c r="E271" s="35">
        <v>1537.9396662186775</v>
      </c>
      <c r="F271" s="33" t="s">
        <v>743</v>
      </c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4</v>
      </c>
      <c r="E278" s="35">
        <v>1100.1055207399138</v>
      </c>
      <c r="F278" s="33" t="s">
        <v>732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2</v>
      </c>
      <c r="E279" s="35">
        <v>547.32058155914137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40</v>
      </c>
      <c r="E282" s="35">
        <v>44643.884405009449</v>
      </c>
      <c r="F282" s="33" t="s">
        <v>735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1</v>
      </c>
      <c r="E284" s="35">
        <v>405.77472078448415</v>
      </c>
      <c r="F284" s="33" t="s">
        <v>734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13</v>
      </c>
      <c r="E288" s="35">
        <v>334.37528924122324</v>
      </c>
      <c r="F288" s="33" t="s">
        <v>764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29</v>
      </c>
      <c r="E293" s="35">
        <v>3307.3528724987236</v>
      </c>
      <c r="F293" s="33" t="s">
        <v>765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>
        <v>4</v>
      </c>
      <c r="E297" s="35">
        <v>115.34537532457692</v>
      </c>
      <c r="F297" s="33" t="s">
        <v>743</v>
      </c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>
        <v>9</v>
      </c>
      <c r="E308" s="35">
        <v>1049.9432359108271</v>
      </c>
      <c r="F308" s="33" t="s">
        <v>766</v>
      </c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3</v>
      </c>
      <c r="E310" s="35">
        <v>601.94024373771788</v>
      </c>
      <c r="F310" s="33" t="s">
        <v>740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>
        <v>1</v>
      </c>
      <c r="E315" s="35">
        <v>385.72745009846471</v>
      </c>
      <c r="F315" s="33" t="s">
        <v>737</v>
      </c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12</v>
      </c>
      <c r="E319" s="35">
        <v>5359.7388853425418</v>
      </c>
      <c r="F319" s="33" t="s">
        <v>767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4</v>
      </c>
      <c r="E320" s="35">
        <v>2013.3532074366537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>
        <v>111</v>
      </c>
      <c r="E321" s="35">
        <v>6846.0868077148361</v>
      </c>
      <c r="F321" s="33" t="s">
        <v>735</v>
      </c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>
        <v>2</v>
      </c>
      <c r="E322" s="35">
        <v>355.59775539334584</v>
      </c>
      <c r="F322" s="33" t="s">
        <v>735</v>
      </c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>
        <v>1</v>
      </c>
      <c r="E325" s="35">
        <v>6060.9172068789339</v>
      </c>
      <c r="F325" s="33" t="s">
        <v>737</v>
      </c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>
        <v>1</v>
      </c>
      <c r="E326" s="35">
        <v>428.70695441126963</v>
      </c>
      <c r="F326" s="33" t="s">
        <v>734</v>
      </c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34</v>
      </c>
      <c r="E328" s="35">
        <v>1707.4281599834492</v>
      </c>
      <c r="F328" s="33" t="s">
        <v>718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1</v>
      </c>
      <c r="E329" s="35">
        <v>123.70731718466546</v>
      </c>
      <c r="F329" s="33" t="s">
        <v>730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2</v>
      </c>
      <c r="E333" s="35">
        <v>1966.7677508109991</v>
      </c>
      <c r="F333" s="33" t="s">
        <v>741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35</v>
      </c>
      <c r="E334" s="35">
        <v>3341.376224808193</v>
      </c>
      <c r="F334" s="33" t="s">
        <v>718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113</v>
      </c>
      <c r="E335" s="35">
        <v>5523.721315365111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>
        <v>1</v>
      </c>
      <c r="E337" s="35">
        <v>192.61960258072409</v>
      </c>
      <c r="F337" s="33" t="s">
        <v>732</v>
      </c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436902.06795847084</v>
      </c>
      <c r="F338" s="75"/>
      <c r="I338" s="27">
        <f>E338/1.18</f>
        <v>370255.98979531426</v>
      </c>
      <c r="J338" s="29">
        <f>[1]сумма!$Q$17</f>
        <v>27117.06</v>
      </c>
      <c r="K338" s="29">
        <f>J338-I338</f>
        <v>-343138.92979531427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436902.06795847084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768</v>
      </c>
      <c r="E340" s="84">
        <v>490.26168753195952</v>
      </c>
      <c r="F340" s="49" t="s">
        <v>743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769</v>
      </c>
      <c r="E342" s="48">
        <v>433.53759003301769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770</v>
      </c>
      <c r="E343" s="84">
        <v>4017.9170494454984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771</v>
      </c>
      <c r="E344" s="84">
        <v>1079.3481359890361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772</v>
      </c>
      <c r="E345" s="84">
        <v>64.448331686192432</v>
      </c>
      <c r="F345" s="49" t="s">
        <v>746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773</v>
      </c>
      <c r="E346" s="48">
        <v>3718.1306724443461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774</v>
      </c>
      <c r="E347" s="48">
        <v>31.721971050736272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775</v>
      </c>
      <c r="E349" s="48">
        <v>260887.98258249919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 t="s">
        <v>776</v>
      </c>
      <c r="E350" s="48">
        <v>72423.149117811699</v>
      </c>
      <c r="F350" s="49" t="s">
        <v>718</v>
      </c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777</v>
      </c>
      <c r="E351" s="48">
        <v>57462.993436767494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 t="s">
        <v>778</v>
      </c>
      <c r="E352" s="48">
        <v>30930.96642469391</v>
      </c>
      <c r="F352" s="49" t="s">
        <v>718</v>
      </c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779</v>
      </c>
      <c r="E353" s="84">
        <v>1745.5693131488263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780</v>
      </c>
      <c r="E354" s="48">
        <v>3616.0416453688895</v>
      </c>
      <c r="F354" s="49" t="s">
        <v>747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389464.31849258614</v>
      </c>
      <c r="F355" s="75"/>
      <c r="I355" s="27">
        <f>E355/1.18</f>
        <v>330054.5071971069</v>
      </c>
      <c r="J355" s="29">
        <f>[1]сумма!$Q$19</f>
        <v>27334.060541112922</v>
      </c>
      <c r="K355" s="29">
        <f>J355-I355</f>
        <v>-302720.44665599399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160886.25944739435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781</v>
      </c>
      <c r="E358" s="89">
        <v>27386.260353877857</v>
      </c>
      <c r="F358" s="49" t="s">
        <v>749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782</v>
      </c>
      <c r="E359" s="89">
        <v>47074.352821632434</v>
      </c>
      <c r="F359" s="49" t="s">
        <v>749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783</v>
      </c>
      <c r="E360" s="89">
        <v>354.41799619859552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784</v>
      </c>
      <c r="E361" s="89">
        <v>720.0427470952269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785</v>
      </c>
      <c r="E362" s="89">
        <v>1226.562952263693</v>
      </c>
      <c r="F362" s="49" t="s">
        <v>748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786</v>
      </c>
      <c r="E364" s="89">
        <v>3543.1994864389671</v>
      </c>
      <c r="F364" s="49" t="s">
        <v>750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787</v>
      </c>
      <c r="E365" s="89">
        <v>17861.944804469724</v>
      </c>
      <c r="F365" s="49" t="s">
        <v>751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788</v>
      </c>
      <c r="E366" s="89">
        <v>17242.666883376722</v>
      </c>
      <c r="F366" s="49" t="s">
        <v>752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789</v>
      </c>
      <c r="E367" s="89">
        <v>3795.2056160527313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789</v>
      </c>
      <c r="E368" s="89">
        <v>5541.8988889749344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790</v>
      </c>
      <c r="E369" s="89">
        <v>4029.3001314056582</v>
      </c>
      <c r="F369" s="49" t="s">
        <v>753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791</v>
      </c>
      <c r="E370" s="89">
        <v>8572.5368476973872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792</v>
      </c>
      <c r="E371" s="89">
        <v>21289.472090401785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12.8</v>
      </c>
      <c r="E373" s="89">
        <v>2248.3978275086502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228578.0590451918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793</v>
      </c>
      <c r="E375" s="93">
        <v>40486.346309115157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794</v>
      </c>
      <c r="E377" s="95">
        <v>4332.7094851231222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754</v>
      </c>
      <c r="E378" s="95">
        <v>8829.3975269706316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795</v>
      </c>
      <c r="E379" s="95">
        <v>119540.21241083248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796</v>
      </c>
      <c r="E380" s="95">
        <v>41853.464018145314</v>
      </c>
      <c r="F380" s="49" t="s">
        <v>755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796</v>
      </c>
      <c r="E382" s="95">
        <v>7591.413666783872</v>
      </c>
      <c r="F382" s="49" t="s">
        <v>756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796</v>
      </c>
      <c r="E383" s="95">
        <v>3833.6474317059988</v>
      </c>
      <c r="F383" s="49" t="s">
        <v>757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12.2</v>
      </c>
      <c r="E385" s="95">
        <v>2110.8681965152209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143707.61640665869</v>
      </c>
      <c r="F386" s="75"/>
      <c r="I386" s="27">
        <f>E386/1.18</f>
        <v>121786.11559886331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143707.61640665869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81991.777379136154</v>
      </c>
      <c r="F388" s="75"/>
      <c r="I388" s="27">
        <f>E388/1.18</f>
        <v>69484.557100962847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81991.777379136154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457363.59320894198</v>
      </c>
      <c r="F390" s="75"/>
      <c r="I390" s="27">
        <f>E390/1.18</f>
        <v>387596.26543130679</v>
      </c>
      <c r="J390" s="27">
        <f>SUM(I6:I390)</f>
        <v>1611209.0090694868</v>
      </c>
      <c r="K390" s="27">
        <f>J390*1.01330668353499*1.18</f>
        <v>1926525.6518050411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457363.59320894198</v>
      </c>
      <c r="F391" s="49" t="s">
        <v>731</v>
      </c>
      <c r="I391" s="27">
        <f>E6+E197+E232+E266+E338+E355+E386+E388+E390</f>
        <v>1901226.6307019945</v>
      </c>
      <c r="J391" s="27">
        <f>I391-K391</f>
        <v>1562062.8544632727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2017-05-18T01:43:08Z</dcterms:modified>
</cp:coreProperties>
</file>